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4_자검\01. 출제\01. 출제\14. ITQ_10월_정기\10. 기출공지\110_엑셀\"/>
    </mc:Choice>
  </mc:AlternateContent>
  <xr:revisionPtr revIDLastSave="0" documentId="13_ncr:1_{1416EB98-9358-43A7-9DBF-6931719A39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1" r:id="rId1"/>
    <sheet name="제2작업" sheetId="2" r:id="rId2"/>
    <sheet name="제3작업" sheetId="3" r:id="rId3"/>
    <sheet name="제4작업" sheetId="16" r:id="rId4"/>
  </sheets>
  <definedNames>
    <definedName name="_xlnm._FilterDatabase" localSheetId="0" hidden="1">제1작업!$B$4:$J$14</definedName>
    <definedName name="_xlnm._FilterDatabase" localSheetId="1" hidden="1">제2작업!$B$2:$H$10</definedName>
    <definedName name="_xlnm.Criteria" localSheetId="1">제2작업!$B$14:$C$16</definedName>
    <definedName name="_xlnm.Extract" localSheetId="1">제2작업!$B$18:$E$18</definedName>
    <definedName name="직위">제1작업!$E$5:$E$12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J11" i="1"/>
  <c r="J10" i="1"/>
  <c r="J9" i="1"/>
  <c r="J8" i="1"/>
  <c r="J7" i="1"/>
  <c r="J6" i="1"/>
  <c r="J5" i="1"/>
  <c r="I5" i="1"/>
  <c r="I6" i="1"/>
  <c r="I7" i="1"/>
  <c r="I8" i="1"/>
  <c r="I9" i="1"/>
  <c r="I10" i="1"/>
  <c r="I11" i="1"/>
  <c r="I12" i="1"/>
  <c r="E14" i="1"/>
  <c r="J14" i="1"/>
  <c r="J13" i="1"/>
  <c r="E13" i="1"/>
</calcChain>
</file>

<file path=xl/sharedStrings.xml><?xml version="1.0" encoding="utf-8"?>
<sst xmlns="http://schemas.openxmlformats.org/spreadsheetml/2006/main" count="123" uniqueCount="45">
  <si>
    <t>총합계</t>
  </si>
  <si>
    <t>순위</t>
    <phoneticPr fontId="2" type="noConversion"/>
  </si>
  <si>
    <t>**</t>
  </si>
  <si>
    <t>사원코드</t>
  </si>
  <si>
    <t>부서</t>
  </si>
  <si>
    <t>직위</t>
  </si>
  <si>
    <t>급호</t>
  </si>
  <si>
    <t>미래전략</t>
  </si>
  <si>
    <t>팀장</t>
  </si>
  <si>
    <t>경영기획</t>
  </si>
  <si>
    <t>대리</t>
  </si>
  <si>
    <t>과장</t>
  </si>
  <si>
    <t>마케팅</t>
  </si>
  <si>
    <t>사원</t>
  </si>
  <si>
    <t>미래전략 부서의 평균 수당(단위:원)</t>
  </si>
  <si>
    <t>마케팅 부서의 수당(단위:원) 합계</t>
  </si>
  <si>
    <t>기본급
(단위:원)</t>
    <phoneticPr fontId="2" type="noConversion"/>
  </si>
  <si>
    <t>수당
(단위:원)</t>
    <phoneticPr fontId="2" type="noConversion"/>
  </si>
  <si>
    <t>GA-524</t>
  </si>
  <si>
    <t>GA-524</t>
    <phoneticPr fontId="2" type="noConversion"/>
  </si>
  <si>
    <t>MG-257</t>
    <phoneticPr fontId="2" type="noConversion"/>
  </si>
  <si>
    <t>MR-547</t>
    <phoneticPr fontId="2" type="noConversion"/>
  </si>
  <si>
    <t>GG-487</t>
    <phoneticPr fontId="2" type="noConversion"/>
  </si>
  <si>
    <t>SB-587</t>
    <phoneticPr fontId="2" type="noConversion"/>
  </si>
  <si>
    <t>MN-685</t>
    <phoneticPr fontId="2" type="noConversion"/>
  </si>
  <si>
    <t>SB-618</t>
    <phoneticPr fontId="2" type="noConversion"/>
  </si>
  <si>
    <t>SA-618</t>
    <phoneticPr fontId="2" type="noConversion"/>
  </si>
  <si>
    <t>사원명</t>
    <phoneticPr fontId="2" type="noConversion"/>
  </si>
  <si>
    <t>전영호</t>
    <phoneticPr fontId="2" type="noConversion"/>
  </si>
  <si>
    <t>구슬기</t>
    <phoneticPr fontId="2" type="noConversion"/>
  </si>
  <si>
    <t>임미자</t>
    <phoneticPr fontId="2" type="noConversion"/>
  </si>
  <si>
    <t>유채민</t>
    <phoneticPr fontId="2" type="noConversion"/>
  </si>
  <si>
    <t>정동하</t>
    <phoneticPr fontId="2" type="noConversion"/>
  </si>
  <si>
    <t>김민우</t>
    <phoneticPr fontId="2" type="noConversion"/>
  </si>
  <si>
    <t>정직한</t>
    <phoneticPr fontId="2" type="noConversion"/>
  </si>
  <si>
    <t>양혜정</t>
    <phoneticPr fontId="2" type="noConversion"/>
  </si>
  <si>
    <t>수령액(원)</t>
    <phoneticPr fontId="2" type="noConversion"/>
  </si>
  <si>
    <t>대리의 수</t>
    <phoneticPr fontId="2" type="noConversion"/>
  </si>
  <si>
    <t>과장</t>
    <phoneticPr fontId="2" type="noConversion"/>
  </si>
  <si>
    <t>&lt;=1000000</t>
    <phoneticPr fontId="2" type="noConversion"/>
  </si>
  <si>
    <t>개수 : 사원명</t>
  </si>
  <si>
    <t>평균 : 수당(단위:원)</t>
  </si>
  <si>
    <t>6-15</t>
  </si>
  <si>
    <t>16-25</t>
  </si>
  <si>
    <t>26-35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</si>
</sst>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&quot;호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41" fontId="3" fillId="0" borderId="10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1" fontId="3" fillId="0" borderId="3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3" xfId="1" applyFont="1" applyBorder="1" applyAlignment="1">
      <alignment horizontal="right" vertical="center"/>
    </xf>
    <xf numFmtId="41" fontId="3" fillId="0" borderId="1" xfId="1" applyFont="1" applyBorder="1" applyAlignment="1">
      <alignment horizontal="right" vertical="center"/>
    </xf>
    <xf numFmtId="41" fontId="3" fillId="0" borderId="10" xfId="1" applyFont="1" applyBorder="1" applyAlignment="1">
      <alignment horizontal="right" vertical="center"/>
    </xf>
    <xf numFmtId="41" fontId="3" fillId="0" borderId="4" xfId="1" applyFont="1" applyBorder="1" applyAlignment="1">
      <alignment horizontal="right" vertical="center"/>
    </xf>
    <xf numFmtId="41" fontId="3" fillId="0" borderId="6" xfId="1" applyFont="1" applyBorder="1" applyAlignment="1">
      <alignment horizontal="right" vertical="center"/>
    </xf>
    <xf numFmtId="41" fontId="3" fillId="0" borderId="11" xfId="1" applyFont="1" applyBorder="1" applyAlignment="1">
      <alignment horizontal="right" vertical="center"/>
    </xf>
    <xf numFmtId="41" fontId="3" fillId="0" borderId="16" xfId="1" applyFont="1" applyBorder="1" applyAlignment="1">
      <alignment horizontal="right" vertical="center"/>
    </xf>
    <xf numFmtId="41" fontId="3" fillId="0" borderId="15" xfId="1" applyFont="1" applyBorder="1" applyAlignment="1">
      <alignment horizontal="right" vertical="center"/>
    </xf>
    <xf numFmtId="176" fontId="3" fillId="0" borderId="3" xfId="1" applyNumberFormat="1" applyFont="1" applyBorder="1" applyAlignment="1">
      <alignment horizontal="right" vertical="center"/>
    </xf>
    <xf numFmtId="176" fontId="3" fillId="0" borderId="1" xfId="1" applyNumberFormat="1" applyFont="1" applyBorder="1" applyAlignment="1">
      <alignment horizontal="right" vertical="center"/>
    </xf>
    <xf numFmtId="176" fontId="3" fillId="0" borderId="10" xfId="1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41" fontId="3" fillId="0" borderId="1" xfId="1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right" vertical="center"/>
    </xf>
    <xf numFmtId="14" fontId="3" fillId="0" borderId="20" xfId="0" applyNumberFormat="1" applyFont="1" applyBorder="1" applyAlignment="1">
      <alignment horizontal="center" vertical="center"/>
    </xf>
    <xf numFmtId="41" fontId="3" fillId="0" borderId="21" xfId="1" applyFont="1" applyFill="1" applyBorder="1" applyAlignment="1">
      <alignment horizontal="right" vertical="center"/>
    </xf>
    <xf numFmtId="0" fontId="3" fillId="0" borderId="23" xfId="0" applyFont="1" applyBorder="1" applyAlignment="1">
      <alignment horizontal="center" vertical="center" wrapText="1"/>
    </xf>
    <xf numFmtId="14" fontId="3" fillId="0" borderId="25" xfId="0" applyNumberFormat="1" applyFont="1" applyBorder="1" applyAlignment="1">
      <alignment horizontal="center" vertical="center"/>
    </xf>
    <xf numFmtId="41" fontId="3" fillId="0" borderId="19" xfId="1" applyFont="1" applyFill="1" applyBorder="1" applyAlignment="1">
      <alignment horizontal="center" vertical="center"/>
    </xf>
    <xf numFmtId="176" fontId="3" fillId="0" borderId="19" xfId="1" applyNumberFormat="1" applyFont="1" applyFill="1" applyBorder="1" applyAlignment="1">
      <alignment horizontal="right" vertical="center"/>
    </xf>
    <xf numFmtId="41" fontId="3" fillId="0" borderId="26" xfId="1" applyFont="1" applyFill="1" applyBorder="1" applyAlignment="1">
      <alignment horizontal="right" vertical="center"/>
    </xf>
    <xf numFmtId="176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pivotButton="1" applyAlignment="1">
      <alignment horizontal="center" vertical="center"/>
    </xf>
    <xf numFmtId="0" fontId="3" fillId="0" borderId="32" xfId="0" applyFont="1" applyBorder="1">
      <alignment vertical="center"/>
    </xf>
    <xf numFmtId="0" fontId="3" fillId="0" borderId="3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11">
    <dxf>
      <font>
        <b/>
        <i val="0"/>
        <color rgb="FF0070C0"/>
      </font>
    </dxf>
    <dxf>
      <font>
        <b/>
        <i val="0"/>
        <color rgb="FF0070C0"/>
      </font>
    </dxf>
    <dxf>
      <alignment wrapText="1"/>
    </dxf>
    <dxf>
      <numFmt numFmtId="33" formatCode="_-* #,##0_-;\-* #,##0_-;_-* &quot;-&quot;_-;_-@_-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76" formatCode="#,##0&quot;호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미래전략 및 경영기획의</a:t>
            </a:r>
            <a:r>
              <a:rPr lang="en-US" altLang="ko-KR" sz="2000" b="1"/>
              <a:t> </a:t>
            </a:r>
            <a:r>
              <a:rPr lang="ko-KR" altLang="en-US" sz="2000" b="1"/>
              <a:t>수당 내역</a:t>
            </a:r>
            <a:r>
              <a:rPr lang="ko-KR" sz="2000" b="1"/>
              <a:t> 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제1작업!$G$4</c:f>
              <c:strCache>
                <c:ptCount val="1"/>
                <c:pt idx="0">
                  <c:v>급호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(제1작업!$C$5:$C$7,제1작업!$C$9:$C$11)</c:f>
              <c:strCache>
                <c:ptCount val="6"/>
                <c:pt idx="0">
                  <c:v>전영호</c:v>
                </c:pt>
                <c:pt idx="1">
                  <c:v>구슬기</c:v>
                </c:pt>
                <c:pt idx="2">
                  <c:v>임미자</c:v>
                </c:pt>
                <c:pt idx="3">
                  <c:v>정동하</c:v>
                </c:pt>
                <c:pt idx="4">
                  <c:v>김민우</c:v>
                </c:pt>
                <c:pt idx="5">
                  <c:v>정직한</c:v>
                </c:pt>
              </c:strCache>
            </c:strRef>
          </c:cat>
          <c:val>
            <c:numRef>
              <c:f>(제1작업!$G$5:$G$7,제1작업!$G$9:$G$11)</c:f>
              <c:numCache>
                <c:formatCode>#,##0"호"</c:formatCode>
                <c:ptCount val="6"/>
                <c:pt idx="0">
                  <c:v>30</c:v>
                </c:pt>
                <c:pt idx="1">
                  <c:v>14</c:v>
                </c:pt>
                <c:pt idx="2">
                  <c:v>20</c:v>
                </c:pt>
                <c:pt idx="3">
                  <c:v>6</c:v>
                </c:pt>
                <c:pt idx="4">
                  <c:v>16</c:v>
                </c:pt>
                <c:pt idx="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C-48F5-88F4-DA987448A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100639152"/>
        <c:axId val="2100640400"/>
      </c:barChart>
      <c:lineChart>
        <c:grouping val="standard"/>
        <c:varyColors val="0"/>
        <c:ser>
          <c:idx val="1"/>
          <c:order val="1"/>
          <c:tx>
            <c:v>수당(단위:원)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2C-48F5-88F4-DA987448A4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(제1작업!$C$5:$C$7,제1작업!$C$9:$C$11)</c:f>
              <c:strCache>
                <c:ptCount val="6"/>
                <c:pt idx="0">
                  <c:v>전영호</c:v>
                </c:pt>
                <c:pt idx="1">
                  <c:v>구슬기</c:v>
                </c:pt>
                <c:pt idx="2">
                  <c:v>임미자</c:v>
                </c:pt>
                <c:pt idx="3">
                  <c:v>정동하</c:v>
                </c:pt>
                <c:pt idx="4">
                  <c:v>김민우</c:v>
                </c:pt>
                <c:pt idx="5">
                  <c:v>정직한</c:v>
                </c:pt>
              </c:strCache>
            </c:strRef>
          </c:cat>
          <c:val>
            <c:numRef>
              <c:f>(제1작업!$H$5:$H$7,제1작업!$H$9:$H$11)</c:f>
              <c:numCache>
                <c:formatCode>_(* #,##0_);_(* \(#,##0\);_(* "-"_);_(@_)</c:formatCode>
                <c:ptCount val="6"/>
                <c:pt idx="0">
                  <c:v>1612000</c:v>
                </c:pt>
                <c:pt idx="1">
                  <c:v>828000</c:v>
                </c:pt>
                <c:pt idx="2">
                  <c:v>1450000</c:v>
                </c:pt>
                <c:pt idx="3">
                  <c:v>407000</c:v>
                </c:pt>
                <c:pt idx="4">
                  <c:v>1045000</c:v>
                </c:pt>
                <c:pt idx="5">
                  <c:v>1076000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2C-48F5-88F4-DA987448A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0652464"/>
        <c:axId val="2100651632"/>
      </c:lineChart>
      <c:catAx>
        <c:axId val="210063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100640400"/>
        <c:crosses val="autoZero"/>
        <c:auto val="1"/>
        <c:lblAlgn val="ctr"/>
        <c:lblOffset val="100"/>
        <c:noMultiLvlLbl val="0"/>
      </c:catAx>
      <c:valAx>
        <c:axId val="2100640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호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100639152"/>
        <c:crosses val="autoZero"/>
        <c:crossBetween val="between"/>
      </c:valAx>
      <c:valAx>
        <c:axId val="2100651632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2100652464"/>
        <c:crosses val="max"/>
        <c:crossBetween val="between"/>
        <c:majorUnit val="300000"/>
      </c:valAx>
      <c:catAx>
        <c:axId val="21006524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00651632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117158</xdr:rowOff>
    </xdr:from>
    <xdr:to>
      <xdr:col>6</xdr:col>
      <xdr:colOff>516255</xdr:colOff>
      <xdr:row>2</xdr:row>
      <xdr:rowOff>164783</xdr:rowOff>
    </xdr:to>
    <xdr:sp macro="" textlink="">
      <xdr:nvSpPr>
        <xdr:cNvPr id="5" name="사각형: 잘린 위쪽 모서리 1">
          <a:extLst>
            <a:ext uri="{FF2B5EF4-FFF2-40B4-BE49-F238E27FC236}">
              <a16:creationId xmlns:a16="http://schemas.microsoft.com/office/drawing/2014/main" id="{5F7AB221-733D-4270-93BC-546BB219786F}"/>
            </a:ext>
          </a:extLst>
        </xdr:cNvPr>
        <xdr:cNvSpPr/>
      </xdr:nvSpPr>
      <xdr:spPr>
        <a:xfrm>
          <a:off x="121920" y="117158"/>
          <a:ext cx="5080635" cy="611505"/>
        </a:xfrm>
        <a:prstGeom prst="hexagon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altLang="ko-KR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10</a:t>
          </a:r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월 급여 지급 내역</a:t>
          </a:r>
        </a:p>
      </xdr:txBody>
    </xdr:sp>
    <xdr:clientData/>
  </xdr:twoCellAnchor>
  <xdr:twoCellAnchor>
    <xdr:from>
      <xdr:col>7</xdr:col>
      <xdr:colOff>9524</xdr:colOff>
      <xdr:row>0</xdr:row>
      <xdr:rowOff>60960</xdr:rowOff>
    </xdr:from>
    <xdr:to>
      <xdr:col>10</xdr:col>
      <xdr:colOff>11429</xdr:colOff>
      <xdr:row>2</xdr:row>
      <xdr:rowOff>220980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69342AF-CCB6-442E-A0B8-84AC2E501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10224" y="60960"/>
          <a:ext cx="2821305" cy="73152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4EAF41DF-3AD9-456A-8F1D-5355D65DC5D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0.27782</cdr:x>
      <cdr:y>0.1258</cdr:y>
    </cdr:from>
    <cdr:to>
      <cdr:x>0.40956</cdr:x>
      <cdr:y>0.19745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9B3817B4-6E79-4949-B86B-FFB76D98CBDB}"/>
            </a:ext>
          </a:extLst>
        </cdr:cNvPr>
        <cdr:cNvSpPr/>
      </cdr:nvSpPr>
      <cdr:spPr>
        <a:xfrm xmlns:a="http://schemas.openxmlformats.org/drawingml/2006/main">
          <a:off x="2577938" y="762000"/>
          <a:ext cx="1222416" cy="434049"/>
        </a:xfrm>
        <a:prstGeom xmlns:a="http://schemas.openxmlformats.org/drawingml/2006/main" prst="wedgeRoundRectCallout">
          <a:avLst>
            <a:gd name="adj1" fmla="val -80302"/>
            <a:gd name="adj2" fmla="val -3102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 w="3175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수당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531.30134351852" createdVersion="7" refreshedVersion="7" minRefreshableVersion="3" recordCount="8" xr:uid="{00000000-000A-0000-FFFF-FFFF01000000}">
  <cacheSource type="worksheet">
    <worksheetSource ref="B4:H12" sheet="제1작업"/>
  </cacheSource>
  <cacheFields count="7">
    <cacheField name="사원코드" numFmtId="0">
      <sharedItems/>
    </cacheField>
    <cacheField name="사원명" numFmtId="14">
      <sharedItems/>
    </cacheField>
    <cacheField name="부서" numFmtId="0">
      <sharedItems count="3">
        <s v="미래전략"/>
        <s v="경영기획"/>
        <s v="마케팅"/>
      </sharedItems>
    </cacheField>
    <cacheField name="직위" numFmtId="41">
      <sharedItems/>
    </cacheField>
    <cacheField name="기본급_x000a_(단위:원)" numFmtId="41">
      <sharedItems containsSemiMixedTypes="0" containsString="0" containsNumber="1" containsInteger="1" minValue="1652000" maxValue="3750000" count="8">
        <n v="3750000"/>
        <n v="2250000"/>
        <n v="3210000"/>
        <n v="2950000"/>
        <n v="1652000"/>
        <n v="2108000"/>
        <n v="2000000"/>
        <n v="1710000"/>
      </sharedItems>
    </cacheField>
    <cacheField name="급호" numFmtId="176">
      <sharedItems containsSemiMixedTypes="0" containsString="0" containsNumber="1" containsInteger="1" minValue="6" maxValue="30" count="8">
        <n v="30"/>
        <n v="14"/>
        <n v="20"/>
        <n v="18"/>
        <n v="6"/>
        <n v="16"/>
        <n v="15"/>
        <n v="7"/>
      </sharedItems>
      <fieldGroup base="5">
        <rangePr startNum="6" endNum="30" groupInterval="10"/>
        <groupItems count="5">
          <s v="&lt;6"/>
          <s v="6-15"/>
          <s v="16-25"/>
          <s v="26-35"/>
          <s v="&gt;36"/>
        </groupItems>
      </fieldGroup>
    </cacheField>
    <cacheField name="수당_x000a_(단위:원)" numFmtId="41">
      <sharedItems containsSemiMixedTypes="0" containsString="0" containsNumber="1" containsInteger="1" minValue="400000" maxValue="1612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GA-524"/>
    <s v="전영호"/>
    <x v="0"/>
    <s v="팀장"/>
    <x v="0"/>
    <x v="0"/>
    <n v="1612000"/>
  </r>
  <r>
    <s v="MG-257"/>
    <s v="구슬기"/>
    <x v="1"/>
    <s v="대리"/>
    <x v="1"/>
    <x v="1"/>
    <n v="828000"/>
  </r>
  <r>
    <s v="MR-547"/>
    <s v="임미자"/>
    <x v="1"/>
    <s v="과장"/>
    <x v="2"/>
    <x v="2"/>
    <n v="1450000"/>
  </r>
  <r>
    <s v="GG-487"/>
    <s v="유채민"/>
    <x v="2"/>
    <s v="팀장"/>
    <x v="3"/>
    <x v="3"/>
    <n v="1400000"/>
  </r>
  <r>
    <s v="SB-587"/>
    <s v="정동하"/>
    <x v="0"/>
    <s v="사원"/>
    <x v="4"/>
    <x v="4"/>
    <n v="407000"/>
  </r>
  <r>
    <s v="MN-685"/>
    <s v="김민우"/>
    <x v="1"/>
    <s v="대리"/>
    <x v="5"/>
    <x v="5"/>
    <n v="1045000"/>
  </r>
  <r>
    <s v="SB-618"/>
    <s v="정직한"/>
    <x v="0"/>
    <s v="대리"/>
    <x v="6"/>
    <x v="6"/>
    <n v="1076000"/>
  </r>
  <r>
    <s v="SA-618"/>
    <s v="양혜정"/>
    <x v="2"/>
    <s v="사원"/>
    <x v="7"/>
    <x v="7"/>
    <n v="40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피벗 테이블1" cacheId="0" applyNumberFormats="0" applyBorderFormats="0" applyFontFormats="0" applyPatternFormats="0" applyAlignmentFormats="0" applyWidthHeightFormats="1" dataCaption="값" missingCaption="**" updatedVersion="8" minRefreshableVersion="3" useAutoFormatting="1" colGrandTotals="0" itemPrintTitles="1" mergeItem="1" createdVersion="7" indent="0" outline="1" outlineData="1" multipleFieldFilters="0" rowHeaderCaption="급호" colHeaderCaption="부서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0"/>
        <item x="2"/>
        <item x="1"/>
        <item t="default"/>
      </items>
    </pivotField>
    <pivotField showAll="0"/>
    <pivotField numFmtId="41" showAll="0">
      <items count="9">
        <item x="4"/>
        <item x="7"/>
        <item x="6"/>
        <item x="5"/>
        <item x="1"/>
        <item x="3"/>
        <item x="2"/>
        <item x="0"/>
        <item t="default"/>
      </items>
    </pivotField>
    <pivotField axis="axisRow" numFmtId="176" showAll="0">
      <items count="6">
        <item x="0"/>
        <item x="1"/>
        <item x="2"/>
        <item x="3"/>
        <item x="4"/>
        <item t="default"/>
      </items>
    </pivotField>
    <pivotField dataField="1" numFmtId="41" showAll="0"/>
  </pivotFields>
  <rowFields count="1">
    <field x="5"/>
  </rowFields>
  <rowItems count="4">
    <i>
      <x v="1"/>
    </i>
    <i>
      <x v="2"/>
    </i>
    <i>
      <x v="3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사원명" fld="1" subtotal="count" baseField="0" baseItem="0"/>
    <dataField name="평균 : 수당(단위:원)" fld="6" subtotal="average" baseField="5" baseItem="0"/>
  </dataFields>
  <formats count="3">
    <format dxfId="4">
      <pivotArea outline="0" collapsedLevelsAreSubtotals="1" fieldPosition="0"/>
    </format>
    <format dxfId="3">
      <pivotArea outline="0" collapsedLevelsAreSubtotals="1" fieldPosition="0"/>
    </format>
    <format dxfId="2">
      <pivotArea dataOnly="0" labelOnly="1" fieldPosition="0">
        <references count="1">
          <reference field="2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표1" displayName="표1" ref="B18:E22" totalsRowShown="0" headerRowDxfId="10" tableBorderDxfId="9">
  <autoFilter ref="B18:E22" xr:uid="{00000000-0009-0000-0100-000001000000}"/>
  <tableColumns count="4">
    <tableColumn id="1" xr3:uid="{00000000-0010-0000-0000-000001000000}" name="사원명" dataDxfId="8"/>
    <tableColumn id="2" xr3:uid="{00000000-0010-0000-0000-000002000000}" name="직위" dataDxfId="7" dataCellStyle="쉼표 [0]"/>
    <tableColumn id="3" xr3:uid="{00000000-0010-0000-0000-000003000000}" name="급호" dataDxfId="6" dataCellStyle="쉼표 [0]"/>
    <tableColumn id="4" xr3:uid="{00000000-0010-0000-0000-000004000000}" name="수당_x000a_(단위:원)" dataDxfId="5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20"/>
  <sheetViews>
    <sheetView showGridLines="0" tabSelected="1" zoomScaleNormal="100" workbookViewId="0">
      <selection activeCell="F27" sqref="F27"/>
    </sheetView>
  </sheetViews>
  <sheetFormatPr defaultColWidth="9" defaultRowHeight="13.5" x14ac:dyDescent="0.3"/>
  <cols>
    <col min="1" max="1" width="1.625" style="21" customWidth="1"/>
    <col min="2" max="2" width="11.25" style="21" customWidth="1"/>
    <col min="3" max="3" width="10.875" style="21" customWidth="1"/>
    <col min="4" max="4" width="12.75" style="21" customWidth="1"/>
    <col min="5" max="6" width="12.875" style="21" customWidth="1"/>
    <col min="7" max="7" width="11.25" style="21" customWidth="1"/>
    <col min="8" max="8" width="12.625" style="21" customWidth="1"/>
    <col min="9" max="9" width="11.875" style="21" customWidth="1"/>
    <col min="10" max="10" width="12.5" style="21" customWidth="1"/>
    <col min="11" max="16384" width="9" style="21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32.450000000000003" customHeight="1" thickBot="1" x14ac:dyDescent="0.35">
      <c r="B4" s="6" t="s">
        <v>3</v>
      </c>
      <c r="C4" s="7" t="s">
        <v>27</v>
      </c>
      <c r="D4" s="7" t="s">
        <v>4</v>
      </c>
      <c r="E4" s="8" t="s">
        <v>5</v>
      </c>
      <c r="F4" s="8" t="s">
        <v>16</v>
      </c>
      <c r="G4" s="8" t="s">
        <v>6</v>
      </c>
      <c r="H4" s="8" t="s">
        <v>17</v>
      </c>
      <c r="I4" s="7" t="s">
        <v>1</v>
      </c>
      <c r="J4" s="9" t="s">
        <v>36</v>
      </c>
    </row>
    <row r="5" spans="2:10" ht="19.5" customHeight="1" x14ac:dyDescent="0.3">
      <c r="B5" s="10" t="s">
        <v>19</v>
      </c>
      <c r="C5" s="15" t="s">
        <v>28</v>
      </c>
      <c r="D5" s="11" t="s">
        <v>7</v>
      </c>
      <c r="E5" s="22" t="s">
        <v>8</v>
      </c>
      <c r="F5" s="24">
        <v>3750000</v>
      </c>
      <c r="G5" s="32">
        <v>30</v>
      </c>
      <c r="H5" s="24">
        <v>1612000</v>
      </c>
      <c r="I5" s="24">
        <f t="shared" ref="I5:I12" si="0">IF(_xlfn.RANK.EQ(H5,$H$5:$H$12)&lt;=3,_xlfn.RANK.EQ(H5,$H$5:$H$12),"")</f>
        <v>1</v>
      </c>
      <c r="J5" s="27">
        <f t="shared" ref="J5:J12" si="1">ROUND((F5+H5)-(F5+H5)*9%,-2)</f>
        <v>4879400</v>
      </c>
    </row>
    <row r="6" spans="2:10" ht="19.5" customHeight="1" x14ac:dyDescent="0.3">
      <c r="B6" s="2" t="s">
        <v>20</v>
      </c>
      <c r="C6" s="16" t="s">
        <v>29</v>
      </c>
      <c r="D6" s="14" t="s">
        <v>9</v>
      </c>
      <c r="E6" s="23" t="s">
        <v>10</v>
      </c>
      <c r="F6" s="25">
        <v>2250000</v>
      </c>
      <c r="G6" s="33">
        <v>14</v>
      </c>
      <c r="H6" s="25">
        <v>828000</v>
      </c>
      <c r="I6" s="25" t="str">
        <f t="shared" si="0"/>
        <v/>
      </c>
      <c r="J6" s="28">
        <f t="shared" si="1"/>
        <v>2801000</v>
      </c>
    </row>
    <row r="7" spans="2:10" ht="19.5" customHeight="1" x14ac:dyDescent="0.3">
      <c r="B7" s="2" t="s">
        <v>21</v>
      </c>
      <c r="C7" s="16" t="s">
        <v>30</v>
      </c>
      <c r="D7" s="14" t="s">
        <v>9</v>
      </c>
      <c r="E7" s="23" t="s">
        <v>11</v>
      </c>
      <c r="F7" s="25">
        <v>3210000</v>
      </c>
      <c r="G7" s="33">
        <v>20</v>
      </c>
      <c r="H7" s="25">
        <v>1450000</v>
      </c>
      <c r="I7" s="25">
        <f t="shared" si="0"/>
        <v>2</v>
      </c>
      <c r="J7" s="28">
        <f t="shared" si="1"/>
        <v>4240600</v>
      </c>
    </row>
    <row r="8" spans="2:10" ht="19.5" customHeight="1" x14ac:dyDescent="0.3">
      <c r="B8" s="2" t="s">
        <v>22</v>
      </c>
      <c r="C8" s="16" t="s">
        <v>31</v>
      </c>
      <c r="D8" s="14" t="s">
        <v>12</v>
      </c>
      <c r="E8" s="23" t="s">
        <v>8</v>
      </c>
      <c r="F8" s="25">
        <v>2950000</v>
      </c>
      <c r="G8" s="33">
        <v>18</v>
      </c>
      <c r="H8" s="25">
        <v>1400000</v>
      </c>
      <c r="I8" s="25">
        <f t="shared" si="0"/>
        <v>3</v>
      </c>
      <c r="J8" s="28">
        <f t="shared" si="1"/>
        <v>3958500</v>
      </c>
    </row>
    <row r="9" spans="2:10" ht="19.5" customHeight="1" x14ac:dyDescent="0.3">
      <c r="B9" s="2" t="s">
        <v>23</v>
      </c>
      <c r="C9" s="16" t="s">
        <v>32</v>
      </c>
      <c r="D9" s="14" t="s">
        <v>7</v>
      </c>
      <c r="E9" s="23" t="s">
        <v>13</v>
      </c>
      <c r="F9" s="25">
        <v>1652000</v>
      </c>
      <c r="G9" s="33">
        <v>6</v>
      </c>
      <c r="H9" s="25">
        <v>407000</v>
      </c>
      <c r="I9" s="25" t="str">
        <f t="shared" si="0"/>
        <v/>
      </c>
      <c r="J9" s="28">
        <f t="shared" si="1"/>
        <v>1873700</v>
      </c>
    </row>
    <row r="10" spans="2:10" ht="19.5" customHeight="1" x14ac:dyDescent="0.3">
      <c r="B10" s="2" t="s">
        <v>24</v>
      </c>
      <c r="C10" s="16" t="s">
        <v>33</v>
      </c>
      <c r="D10" s="14" t="s">
        <v>9</v>
      </c>
      <c r="E10" s="23" t="s">
        <v>10</v>
      </c>
      <c r="F10" s="25">
        <v>2108000</v>
      </c>
      <c r="G10" s="33">
        <v>16</v>
      </c>
      <c r="H10" s="25">
        <v>1045000</v>
      </c>
      <c r="I10" s="25" t="str">
        <f t="shared" si="0"/>
        <v/>
      </c>
      <c r="J10" s="28">
        <f t="shared" si="1"/>
        <v>2869200</v>
      </c>
    </row>
    <row r="11" spans="2:10" ht="19.5" customHeight="1" x14ac:dyDescent="0.3">
      <c r="B11" s="2" t="s">
        <v>25</v>
      </c>
      <c r="C11" s="16" t="s">
        <v>34</v>
      </c>
      <c r="D11" s="14" t="s">
        <v>7</v>
      </c>
      <c r="E11" s="23" t="s">
        <v>10</v>
      </c>
      <c r="F11" s="25">
        <v>2000000</v>
      </c>
      <c r="G11" s="33">
        <v>15</v>
      </c>
      <c r="H11" s="25">
        <v>1076000</v>
      </c>
      <c r="I11" s="25" t="str">
        <f t="shared" si="0"/>
        <v/>
      </c>
      <c r="J11" s="28">
        <f t="shared" si="1"/>
        <v>2799200</v>
      </c>
    </row>
    <row r="12" spans="2:10" ht="19.5" customHeight="1" thickBot="1" x14ac:dyDescent="0.35">
      <c r="B12" s="12" t="s">
        <v>26</v>
      </c>
      <c r="C12" s="17" t="s">
        <v>35</v>
      </c>
      <c r="D12" s="4" t="s">
        <v>12</v>
      </c>
      <c r="E12" s="13" t="s">
        <v>13</v>
      </c>
      <c r="F12" s="26">
        <v>1710000</v>
      </c>
      <c r="G12" s="34">
        <v>7</v>
      </c>
      <c r="H12" s="26">
        <v>400000</v>
      </c>
      <c r="I12" s="26" t="str">
        <f t="shared" si="0"/>
        <v/>
      </c>
      <c r="J12" s="29">
        <f t="shared" si="1"/>
        <v>1920100</v>
      </c>
    </row>
    <row r="13" spans="2:10" ht="19.5" customHeight="1" x14ac:dyDescent="0.3">
      <c r="B13" s="50" t="s">
        <v>14</v>
      </c>
      <c r="C13" s="51"/>
      <c r="D13" s="52"/>
      <c r="E13" s="31">
        <f>INT(DAVERAGE(B4:H12,7,D4:D5))</f>
        <v>1031666</v>
      </c>
      <c r="F13" s="53"/>
      <c r="G13" s="55" t="s">
        <v>15</v>
      </c>
      <c r="H13" s="51"/>
      <c r="I13" s="52"/>
      <c r="J13" s="30">
        <f>SUMIF(D5:D12,"마케팅",H5:H12)</f>
        <v>1800000</v>
      </c>
    </row>
    <row r="14" spans="2:10" ht="19.5" customHeight="1" thickBot="1" x14ac:dyDescent="0.35">
      <c r="B14" s="56" t="s">
        <v>37</v>
      </c>
      <c r="C14" s="57"/>
      <c r="D14" s="58"/>
      <c r="E14" s="26" t="str">
        <f>COUNTIF(직위,"대리")&amp;"명"</f>
        <v>3명</v>
      </c>
      <c r="F14" s="54"/>
      <c r="G14" s="3" t="s">
        <v>3</v>
      </c>
      <c r="H14" s="4" t="s">
        <v>18</v>
      </c>
      <c r="I14" s="5" t="s">
        <v>6</v>
      </c>
      <c r="J14" s="29">
        <f>VLOOKUP(H14,B5:H12,6,0)</f>
        <v>30</v>
      </c>
    </row>
    <row r="20" ht="31.5" customHeight="1" x14ac:dyDescent="0.3"/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1" priority="1">
      <formula>$F5&gt;=3000000</formula>
    </cfRule>
  </conditionalFormatting>
  <dataValidations count="1">
    <dataValidation type="list" allowBlank="1" showInputMessage="1" showErrorMessage="1" sqref="H14" xr:uid="{00000000-0002-0000-0100-000000000000}">
      <formula1>$B$5:$B$12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2"/>
  <sheetViews>
    <sheetView showGridLines="0" zoomScaleNormal="100" workbookViewId="0">
      <selection activeCell="I31" sqref="I31"/>
    </sheetView>
  </sheetViews>
  <sheetFormatPr defaultColWidth="9" defaultRowHeight="13.5" x14ac:dyDescent="0.3"/>
  <cols>
    <col min="1" max="1" width="1.625" style="1" customWidth="1"/>
    <col min="2" max="2" width="11.25" style="1" customWidth="1"/>
    <col min="3" max="3" width="10.875" style="1" customWidth="1"/>
    <col min="4" max="4" width="12.75" style="1" customWidth="1"/>
    <col min="5" max="5" width="12.875" style="1" customWidth="1"/>
    <col min="6" max="6" width="13.75" style="1" bestFit="1" customWidth="1"/>
    <col min="7" max="7" width="11.25" style="1" customWidth="1"/>
    <col min="8" max="8" width="13.75" style="1" bestFit="1" customWidth="1"/>
    <col min="9" max="16384" width="9" style="1"/>
  </cols>
  <sheetData>
    <row r="1" spans="2:8" ht="14.25" thickBot="1" x14ac:dyDescent="0.35"/>
    <row r="2" spans="2:8" ht="27.75" thickBot="1" x14ac:dyDescent="0.35">
      <c r="B2" s="6" t="s">
        <v>3</v>
      </c>
      <c r="C2" s="7" t="s">
        <v>27</v>
      </c>
      <c r="D2" s="7" t="s">
        <v>4</v>
      </c>
      <c r="E2" s="8" t="s">
        <v>5</v>
      </c>
      <c r="F2" s="8" t="s">
        <v>16</v>
      </c>
      <c r="G2" s="8" t="s">
        <v>6</v>
      </c>
      <c r="H2" s="8" t="s">
        <v>17</v>
      </c>
    </row>
    <row r="3" spans="2:8" x14ac:dyDescent="0.3">
      <c r="B3" s="10" t="s">
        <v>19</v>
      </c>
      <c r="C3" s="15" t="s">
        <v>28</v>
      </c>
      <c r="D3" s="11" t="s">
        <v>7</v>
      </c>
      <c r="E3" s="22" t="s">
        <v>8</v>
      </c>
      <c r="F3" s="24">
        <v>3750000</v>
      </c>
      <c r="G3" s="32">
        <v>30</v>
      </c>
      <c r="H3" s="24">
        <v>1612000</v>
      </c>
    </row>
    <row r="4" spans="2:8" x14ac:dyDescent="0.3">
      <c r="B4" s="2" t="s">
        <v>20</v>
      </c>
      <c r="C4" s="16" t="s">
        <v>29</v>
      </c>
      <c r="D4" s="14" t="s">
        <v>9</v>
      </c>
      <c r="E4" s="23" t="s">
        <v>10</v>
      </c>
      <c r="F4" s="25">
        <v>2250000</v>
      </c>
      <c r="G4" s="33">
        <v>14</v>
      </c>
      <c r="H4" s="25">
        <v>828000</v>
      </c>
    </row>
    <row r="5" spans="2:8" x14ac:dyDescent="0.3">
      <c r="B5" s="2" t="s">
        <v>21</v>
      </c>
      <c r="C5" s="16" t="s">
        <v>30</v>
      </c>
      <c r="D5" s="14" t="s">
        <v>9</v>
      </c>
      <c r="E5" s="23" t="s">
        <v>11</v>
      </c>
      <c r="F5" s="25">
        <v>3210000</v>
      </c>
      <c r="G5" s="33">
        <v>20</v>
      </c>
      <c r="H5" s="25">
        <v>1450000</v>
      </c>
    </row>
    <row r="6" spans="2:8" x14ac:dyDescent="0.3">
      <c r="B6" s="2" t="s">
        <v>22</v>
      </c>
      <c r="C6" s="16" t="s">
        <v>31</v>
      </c>
      <c r="D6" s="14" t="s">
        <v>12</v>
      </c>
      <c r="E6" s="23" t="s">
        <v>8</v>
      </c>
      <c r="F6" s="25">
        <v>2950000</v>
      </c>
      <c r="G6" s="33">
        <v>18</v>
      </c>
      <c r="H6" s="25">
        <v>1400000</v>
      </c>
    </row>
    <row r="7" spans="2:8" x14ac:dyDescent="0.3">
      <c r="B7" s="2" t="s">
        <v>23</v>
      </c>
      <c r="C7" s="16" t="s">
        <v>32</v>
      </c>
      <c r="D7" s="14" t="s">
        <v>7</v>
      </c>
      <c r="E7" s="23" t="s">
        <v>13</v>
      </c>
      <c r="F7" s="25">
        <v>1652000</v>
      </c>
      <c r="G7" s="33">
        <v>6</v>
      </c>
      <c r="H7" s="25">
        <v>407000</v>
      </c>
    </row>
    <row r="8" spans="2:8" x14ac:dyDescent="0.3">
      <c r="B8" s="2" t="s">
        <v>24</v>
      </c>
      <c r="C8" s="16" t="s">
        <v>33</v>
      </c>
      <c r="D8" s="14" t="s">
        <v>9</v>
      </c>
      <c r="E8" s="23" t="s">
        <v>10</v>
      </c>
      <c r="F8" s="25">
        <v>2108000</v>
      </c>
      <c r="G8" s="33">
        <v>16</v>
      </c>
      <c r="H8" s="25">
        <v>1045000</v>
      </c>
    </row>
    <row r="9" spans="2:8" x14ac:dyDescent="0.3">
      <c r="B9" s="2" t="s">
        <v>25</v>
      </c>
      <c r="C9" s="16" t="s">
        <v>34</v>
      </c>
      <c r="D9" s="14" t="s">
        <v>7</v>
      </c>
      <c r="E9" s="23" t="s">
        <v>10</v>
      </c>
      <c r="F9" s="25">
        <v>2000000</v>
      </c>
      <c r="G9" s="33">
        <v>15</v>
      </c>
      <c r="H9" s="25">
        <v>1076000</v>
      </c>
    </row>
    <row r="10" spans="2:8" ht="14.25" thickBot="1" x14ac:dyDescent="0.35">
      <c r="B10" s="12" t="s">
        <v>26</v>
      </c>
      <c r="C10" s="17" t="s">
        <v>35</v>
      </c>
      <c r="D10" s="4" t="s">
        <v>12</v>
      </c>
      <c r="E10" s="13" t="s">
        <v>13</v>
      </c>
      <c r="F10" s="26">
        <v>1710000</v>
      </c>
      <c r="G10" s="34">
        <v>7</v>
      </c>
      <c r="H10" s="26">
        <v>400000</v>
      </c>
    </row>
    <row r="14" spans="2:8" ht="27" x14ac:dyDescent="0.3">
      <c r="B14" s="35" t="s">
        <v>5</v>
      </c>
      <c r="C14" s="35" t="s">
        <v>17</v>
      </c>
    </row>
    <row r="15" spans="2:8" x14ac:dyDescent="0.3">
      <c r="B15" s="49" t="s">
        <v>38</v>
      </c>
      <c r="C15" s="49"/>
    </row>
    <row r="16" spans="2:8" x14ac:dyDescent="0.3">
      <c r="C16" s="1" t="s">
        <v>39</v>
      </c>
    </row>
    <row r="18" spans="2:5" ht="27" x14ac:dyDescent="0.3">
      <c r="B18" s="19" t="s">
        <v>27</v>
      </c>
      <c r="C18" s="40" t="s">
        <v>5</v>
      </c>
      <c r="D18" s="40" t="s">
        <v>6</v>
      </c>
      <c r="E18" s="20" t="s">
        <v>17</v>
      </c>
    </row>
    <row r="19" spans="2:5" x14ac:dyDescent="0.3">
      <c r="B19" s="38" t="s">
        <v>29</v>
      </c>
      <c r="C19" s="36" t="s">
        <v>10</v>
      </c>
      <c r="D19" s="37">
        <v>14</v>
      </c>
      <c r="E19" s="39">
        <v>828000</v>
      </c>
    </row>
    <row r="20" spans="2:5" x14ac:dyDescent="0.3">
      <c r="B20" s="38" t="s">
        <v>30</v>
      </c>
      <c r="C20" s="36" t="s">
        <v>11</v>
      </c>
      <c r="D20" s="37">
        <v>20</v>
      </c>
      <c r="E20" s="39">
        <v>1450000</v>
      </c>
    </row>
    <row r="21" spans="2:5" x14ac:dyDescent="0.3">
      <c r="B21" s="38" t="s">
        <v>32</v>
      </c>
      <c r="C21" s="36" t="s">
        <v>13</v>
      </c>
      <c r="D21" s="37">
        <v>6</v>
      </c>
      <c r="E21" s="39">
        <v>407000</v>
      </c>
    </row>
    <row r="22" spans="2:5" x14ac:dyDescent="0.3">
      <c r="B22" s="41" t="s">
        <v>35</v>
      </c>
      <c r="C22" s="42" t="s">
        <v>13</v>
      </c>
      <c r="D22" s="43">
        <v>7</v>
      </c>
      <c r="E22" s="44">
        <v>400000</v>
      </c>
    </row>
  </sheetData>
  <phoneticPr fontId="2" type="noConversion"/>
  <conditionalFormatting sqref="B3:H10">
    <cfRule type="expression" dxfId="0" priority="1">
      <formula>$F3&gt;=3000000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19"/>
  <sheetViews>
    <sheetView zoomScaleNormal="100" workbookViewId="0">
      <selection activeCell="M22" sqref="M22"/>
    </sheetView>
  </sheetViews>
  <sheetFormatPr defaultColWidth="9" defaultRowHeight="13.5" x14ac:dyDescent="0.3"/>
  <cols>
    <col min="1" max="1" width="1.625" style="1" customWidth="1"/>
    <col min="2" max="2" width="9.5" style="1" bestFit="1" customWidth="1"/>
    <col min="3" max="3" width="13.125" style="1" bestFit="1" customWidth="1"/>
    <col min="4" max="4" width="19.25" style="1" bestFit="1" customWidth="1"/>
    <col min="5" max="5" width="13.125" style="1" bestFit="1" customWidth="1"/>
    <col min="6" max="6" width="19.25" style="1" bestFit="1" customWidth="1"/>
    <col min="7" max="7" width="13.125" style="1" bestFit="1" customWidth="1"/>
    <col min="8" max="8" width="19.25" style="1" bestFit="1" customWidth="1"/>
    <col min="9" max="9" width="16.875" style="1" bestFit="1" customWidth="1"/>
    <col min="10" max="10" width="14.875" style="1" bestFit="1" customWidth="1"/>
    <col min="11" max="16384" width="9" style="1"/>
  </cols>
  <sheetData>
    <row r="1" spans="2:10" ht="19.5" customHeight="1" x14ac:dyDescent="0.3"/>
    <row r="2" spans="2:10" ht="19.5" customHeight="1" x14ac:dyDescent="0.3">
      <c r="B2" s="46"/>
      <c r="C2" s="48" t="s">
        <v>4</v>
      </c>
      <c r="D2" s="46"/>
      <c r="E2" s="46"/>
      <c r="F2" s="46"/>
      <c r="G2" s="46"/>
      <c r="H2" s="46"/>
      <c r="I2"/>
      <c r="J2"/>
    </row>
    <row r="3" spans="2:10" ht="19.5" customHeight="1" x14ac:dyDescent="0.3">
      <c r="B3" s="46"/>
      <c r="C3" s="59" t="s">
        <v>7</v>
      </c>
      <c r="D3" s="59"/>
      <c r="E3" s="59" t="s">
        <v>12</v>
      </c>
      <c r="F3" s="60"/>
      <c r="G3" s="59" t="s">
        <v>9</v>
      </c>
      <c r="H3" s="60"/>
      <c r="I3"/>
      <c r="J3"/>
    </row>
    <row r="4" spans="2:10" ht="19.5" customHeight="1" x14ac:dyDescent="0.3">
      <c r="B4" s="48" t="s">
        <v>6</v>
      </c>
      <c r="C4" s="47" t="s">
        <v>40</v>
      </c>
      <c r="D4" s="47" t="s">
        <v>41</v>
      </c>
      <c r="E4" s="47" t="s">
        <v>40</v>
      </c>
      <c r="F4" s="47" t="s">
        <v>41</v>
      </c>
      <c r="G4" s="47" t="s">
        <v>40</v>
      </c>
      <c r="H4" s="47" t="s">
        <v>41</v>
      </c>
      <c r="I4"/>
      <c r="J4"/>
    </row>
    <row r="5" spans="2:10" ht="19.5" customHeight="1" x14ac:dyDescent="0.3">
      <c r="B5" s="45" t="s">
        <v>42</v>
      </c>
      <c r="C5" s="18">
        <v>2</v>
      </c>
      <c r="D5" s="18">
        <v>741500</v>
      </c>
      <c r="E5" s="18">
        <v>1</v>
      </c>
      <c r="F5" s="18">
        <v>400000</v>
      </c>
      <c r="G5" s="18">
        <v>1</v>
      </c>
      <c r="H5" s="18">
        <v>828000</v>
      </c>
      <c r="I5"/>
      <c r="J5"/>
    </row>
    <row r="6" spans="2:10" ht="19.5" customHeight="1" x14ac:dyDescent="0.3">
      <c r="B6" s="45" t="s">
        <v>43</v>
      </c>
      <c r="C6" s="18" t="s">
        <v>2</v>
      </c>
      <c r="D6" s="18" t="s">
        <v>2</v>
      </c>
      <c r="E6" s="18">
        <v>1</v>
      </c>
      <c r="F6" s="18">
        <v>1400000</v>
      </c>
      <c r="G6" s="18">
        <v>2</v>
      </c>
      <c r="H6" s="18">
        <v>1247500</v>
      </c>
      <c r="I6"/>
      <c r="J6"/>
    </row>
    <row r="7" spans="2:10" ht="19.5" customHeight="1" x14ac:dyDescent="0.3">
      <c r="B7" s="45" t="s">
        <v>44</v>
      </c>
      <c r="C7" s="18">
        <v>1</v>
      </c>
      <c r="D7" s="18">
        <v>1612000</v>
      </c>
      <c r="E7" s="18" t="s">
        <v>2</v>
      </c>
      <c r="F7" s="18" t="s">
        <v>2</v>
      </c>
      <c r="G7" s="18" t="s">
        <v>2</v>
      </c>
      <c r="H7" s="18" t="s">
        <v>2</v>
      </c>
      <c r="I7"/>
      <c r="J7"/>
    </row>
    <row r="8" spans="2:10" ht="19.5" customHeight="1" x14ac:dyDescent="0.3">
      <c r="B8" s="45" t="s">
        <v>0</v>
      </c>
      <c r="C8" s="18">
        <v>3</v>
      </c>
      <c r="D8" s="18">
        <v>1031666.6666666666</v>
      </c>
      <c r="E8" s="18">
        <v>2</v>
      </c>
      <c r="F8" s="18">
        <v>900000</v>
      </c>
      <c r="G8" s="18">
        <v>3</v>
      </c>
      <c r="H8" s="18">
        <v>1107666.6666666667</v>
      </c>
      <c r="I8"/>
      <c r="J8"/>
    </row>
    <row r="9" spans="2:10" ht="16.5" x14ac:dyDescent="0.3">
      <c r="B9"/>
      <c r="C9"/>
      <c r="D9"/>
      <c r="E9"/>
      <c r="F9"/>
      <c r="G9"/>
      <c r="H9"/>
      <c r="I9"/>
      <c r="J9"/>
    </row>
    <row r="10" spans="2:10" ht="16.5" x14ac:dyDescent="0.3">
      <c r="B10"/>
      <c r="C10"/>
      <c r="D10"/>
      <c r="E10"/>
      <c r="F10"/>
      <c r="G10"/>
      <c r="H10"/>
      <c r="I10"/>
      <c r="J10"/>
    </row>
    <row r="11" spans="2:10" ht="16.5" x14ac:dyDescent="0.3">
      <c r="B11"/>
      <c r="C11"/>
      <c r="D11"/>
      <c r="E11"/>
      <c r="F11"/>
      <c r="G11"/>
      <c r="H11"/>
      <c r="I11"/>
      <c r="J11"/>
    </row>
    <row r="12" spans="2:10" ht="16.5" x14ac:dyDescent="0.3">
      <c r="B12"/>
      <c r="C12"/>
      <c r="D12"/>
      <c r="E12"/>
      <c r="F12"/>
      <c r="G12"/>
      <c r="H12"/>
      <c r="I12"/>
      <c r="J12"/>
    </row>
    <row r="13" spans="2:10" ht="16.5" x14ac:dyDescent="0.3">
      <c r="B13"/>
      <c r="C13"/>
      <c r="D13"/>
      <c r="E13"/>
      <c r="F13"/>
      <c r="G13"/>
      <c r="H13"/>
      <c r="I13"/>
      <c r="J13"/>
    </row>
    <row r="14" spans="2:10" ht="16.5" x14ac:dyDescent="0.3">
      <c r="B14"/>
      <c r="C14"/>
      <c r="D14"/>
      <c r="E14"/>
      <c r="F14"/>
      <c r="G14"/>
    </row>
    <row r="15" spans="2:10" ht="16.5" x14ac:dyDescent="0.3">
      <c r="B15"/>
      <c r="C15"/>
      <c r="D15"/>
      <c r="E15"/>
      <c r="F15"/>
      <c r="G15"/>
    </row>
    <row r="16" spans="2:10" ht="16.5" x14ac:dyDescent="0.3">
      <c r="B16"/>
      <c r="C16"/>
      <c r="D16"/>
      <c r="E16"/>
      <c r="F16"/>
      <c r="G16"/>
    </row>
    <row r="17" spans="2:7" ht="16.5" x14ac:dyDescent="0.3">
      <c r="B17"/>
      <c r="C17"/>
      <c r="D17"/>
      <c r="E17"/>
      <c r="F17"/>
      <c r="G17"/>
    </row>
    <row r="18" spans="2:7" ht="16.5" x14ac:dyDescent="0.3">
      <c r="B18"/>
      <c r="C18"/>
      <c r="D18"/>
    </row>
    <row r="19" spans="2:7" ht="16.5" x14ac:dyDescent="0.3">
      <c r="B19"/>
      <c r="C19"/>
      <c r="D19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직위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GHYOO YOO</cp:lastModifiedBy>
  <dcterms:created xsi:type="dcterms:W3CDTF">2019-10-10T06:12:49Z</dcterms:created>
  <dcterms:modified xsi:type="dcterms:W3CDTF">2024-10-13T13:16:03Z</dcterms:modified>
</cp:coreProperties>
</file>